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LITEBOOK\OneDrive\Escriptori\20260630 GAY GAMES\"/>
    </mc:Choice>
  </mc:AlternateContent>
  <xr:revisionPtr revIDLastSave="0" documentId="13_ncr:1_{E1EC3C83-0207-4574-8485-680B47213BA4}" xr6:coauthVersionLast="47" xr6:coauthVersionMax="47" xr10:uidLastSave="{00000000-0000-0000-0000-000000000000}"/>
  <bookViews>
    <workbookView xWindow="-120" yWindow="-120" windowWidth="29040" windowHeight="15840" xr2:uid="{71F7EB7E-B02B-4B1C-B62D-5C85ADE9D813}"/>
  </bookViews>
  <sheets>
    <sheet name="5_7_9 JUDGES 4_CLASS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6" i="1" l="1"/>
  <c r="O37" i="1" s="1"/>
  <c r="O43" i="1" s="1"/>
  <c r="D40" i="1" s="1"/>
  <c r="F35" i="1"/>
  <c r="H39" i="1"/>
  <c r="B34" i="1" s="1"/>
  <c r="F39" i="1"/>
  <c r="F37" i="1"/>
  <c r="N36" i="1"/>
  <c r="N37" i="1" s="1"/>
  <c r="M36" i="1"/>
  <c r="M37" i="1" s="1"/>
  <c r="L36" i="1"/>
  <c r="L37" i="1" s="1"/>
  <c r="K36" i="1"/>
  <c r="K37" i="1" s="1"/>
  <c r="J36" i="1"/>
  <c r="J37" i="1" s="1"/>
  <c r="I36" i="1"/>
  <c r="I37" i="1" s="1"/>
  <c r="F25" i="1"/>
  <c r="F24" i="1"/>
  <c r="H23" i="1"/>
  <c r="F23" i="1"/>
  <c r="O22" i="1"/>
  <c r="O26" i="1" s="1"/>
  <c r="I22" i="1"/>
  <c r="F22" i="1"/>
  <c r="N21" i="1"/>
  <c r="N22" i="1" s="1"/>
  <c r="M21" i="1"/>
  <c r="M22" i="1" s="1"/>
  <c r="L21" i="1"/>
  <c r="L22" i="1" s="1"/>
  <c r="K21" i="1"/>
  <c r="K22" i="1" s="1"/>
  <c r="J21" i="1"/>
  <c r="J22" i="1" s="1"/>
  <c r="F21" i="1"/>
  <c r="F20" i="1"/>
  <c r="F19" i="1"/>
  <c r="F9" i="1"/>
  <c r="F8" i="1"/>
  <c r="H7" i="1"/>
  <c r="F7" i="1"/>
  <c r="F6" i="1"/>
  <c r="O5" i="1"/>
  <c r="O6" i="1" s="1"/>
  <c r="O10" i="1" s="1"/>
  <c r="N5" i="1"/>
  <c r="N6" i="1" s="1"/>
  <c r="M5" i="1"/>
  <c r="M6" i="1" s="1"/>
  <c r="L5" i="1"/>
  <c r="L6" i="1" s="1"/>
  <c r="K5" i="1"/>
  <c r="K6" i="1" s="1"/>
  <c r="J5" i="1"/>
  <c r="J6" i="1" s="1"/>
  <c r="I5" i="1"/>
  <c r="I6" i="1" s="1"/>
  <c r="F5" i="1"/>
  <c r="F4" i="1"/>
  <c r="F3" i="1"/>
  <c r="J24" i="1" l="1"/>
  <c r="M41" i="1"/>
  <c r="N43" i="1" s="1"/>
  <c r="B40" i="1" s="1"/>
  <c r="F40" i="1" s="1"/>
  <c r="D38" i="1"/>
  <c r="K40" i="1"/>
  <c r="I7" i="1"/>
  <c r="J8" i="1"/>
  <c r="M9" i="1"/>
  <c r="N10" i="1" s="1"/>
  <c r="M25" i="1"/>
  <c r="N26" i="1" s="1"/>
  <c r="I39" i="1"/>
  <c r="D34" i="1" s="1"/>
  <c r="F34" i="1" s="1"/>
  <c r="J40" i="1"/>
  <c r="B36" i="1" s="1"/>
  <c r="K8" i="1"/>
  <c r="L9" i="1" s="1"/>
  <c r="K24" i="1"/>
  <c r="L25" i="1" s="1"/>
  <c r="I23" i="1"/>
  <c r="L41" i="1" l="1"/>
  <c r="B38" i="1" s="1"/>
  <c r="F38" i="1" s="1"/>
  <c r="D36" i="1"/>
  <c r="F3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F3" authorId="0" shapeId="0" xr:uid="{9850FA2E-1511-4738-BAA3-710889337120}">
      <text>
        <r>
          <rPr>
            <sz val="9"/>
            <color indexed="81"/>
            <rFont val="Tahoma"/>
            <family val="2"/>
          </rPr>
          <t xml:space="preserve">2 x 5 jutges = 10
</t>
        </r>
      </text>
    </comment>
    <comment ref="F19" authorId="0" shapeId="0" xr:uid="{1D48323E-ABFD-4796-8A01-83F873683DFD}">
      <text>
        <r>
          <rPr>
            <b/>
            <sz val="9"/>
            <color indexed="81"/>
            <rFont val="Tahoma"/>
            <family val="2"/>
          </rPr>
          <t xml:space="preserve">2 x 7 jutges = 14
</t>
        </r>
      </text>
    </comment>
    <comment ref="F34" authorId="0" shapeId="0" xr:uid="{CB2E5D5E-4267-432B-8CBC-435744ADDA30}">
      <text>
        <r>
          <rPr>
            <sz val="9"/>
            <color indexed="81"/>
            <rFont val="Tahoma"/>
            <family val="2"/>
          </rPr>
          <t xml:space="preserve">2 x 9 jutges = 18
</t>
        </r>
      </text>
    </comment>
  </commentList>
</comments>
</file>

<file path=xl/sharedStrings.xml><?xml version="1.0" encoding="utf-8"?>
<sst xmlns="http://schemas.openxmlformats.org/spreadsheetml/2006/main" count="126" uniqueCount="37">
  <si>
    <t>MIN.</t>
  </si>
  <si>
    <t>MAX.</t>
  </si>
  <si>
    <t>4 classes</t>
  </si>
  <si>
    <t>3/3</t>
  </si>
  <si>
    <t>1/3</t>
  </si>
  <si>
    <t>2/3</t>
  </si>
  <si>
    <t>A</t>
  </si>
  <si>
    <t>27-29</t>
  </si>
  <si>
    <t>31-33</t>
  </si>
  <si>
    <t>B</t>
  </si>
  <si>
    <t>57-59</t>
  </si>
  <si>
    <t>61-63</t>
  </si>
  <si>
    <t>C</t>
  </si>
  <si>
    <t>87-89</t>
  </si>
  <si>
    <t>91-93</t>
  </si>
  <si>
    <t>D</t>
  </si>
  <si>
    <t>37-41</t>
  </si>
  <si>
    <t>43-47</t>
  </si>
  <si>
    <t>79-83</t>
  </si>
  <si>
    <t>85-89</t>
  </si>
  <si>
    <t>121-125</t>
  </si>
  <si>
    <t>127-131</t>
  </si>
  <si>
    <t>2/3 range</t>
  </si>
  <si>
    <t>Points</t>
  </si>
  <si>
    <t>Transition range</t>
  </si>
  <si>
    <t>47-53</t>
  </si>
  <si>
    <t>55-61</t>
  </si>
  <si>
    <t>Transition</t>
  </si>
  <si>
    <t>Dances</t>
  </si>
  <si>
    <t>Adjudicators</t>
  </si>
  <si>
    <t>101-107</t>
  </si>
  <si>
    <t>109-115</t>
  </si>
  <si>
    <t>155-161</t>
  </si>
  <si>
    <t>163-169</t>
  </si>
  <si>
    <t>5 ADJUDICATORS</t>
  </si>
  <si>
    <t>7 ADJUDICATORS</t>
  </si>
  <si>
    <t>9 ADJUDICATORS ???    (Are the ranges correct?)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</si>
</sst>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i/>
      <sz val="9"/>
      <color rgb="FFFF0000"/>
      <name val="Aptos Narrow"/>
      <family val="2"/>
      <scheme val="minor"/>
    </font>
    <font>
      <b/>
      <sz val="10"/>
      <color rgb="FFFF0000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i/>
      <sz val="9"/>
      <name val="Aptos Narrow"/>
      <family val="2"/>
      <scheme val="minor"/>
    </font>
    <font>
      <b/>
      <i/>
      <sz val="10"/>
      <name val="Aptos Narrow"/>
      <family val="2"/>
      <scheme val="minor"/>
    </font>
    <font>
      <i/>
      <sz val="10"/>
      <color rgb="FFFF0000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8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4" fillId="0" borderId="0" xfId="0" quotePrefix="1" applyFont="1" applyAlignment="1">
      <alignment horizontal="right"/>
    </xf>
    <xf numFmtId="0" fontId="1" fillId="0" borderId="0" xfId="0" applyFont="1" applyAlignment="1">
      <alignment horizontal="right"/>
    </xf>
    <xf numFmtId="0" fontId="5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7" fillId="0" borderId="0" xfId="0" applyFont="1"/>
    <xf numFmtId="0" fontId="8" fillId="0" borderId="0" xfId="0" applyFont="1"/>
    <xf numFmtId="0" fontId="9" fillId="2" borderId="4" xfId="0" applyFont="1" applyFill="1" applyBorder="1"/>
    <xf numFmtId="0" fontId="9" fillId="2" borderId="5" xfId="0" applyFont="1" applyFill="1" applyBorder="1"/>
    <xf numFmtId="0" fontId="8" fillId="0" borderId="6" xfId="0" applyFont="1" applyBorder="1"/>
    <xf numFmtId="0" fontId="10" fillId="2" borderId="5" xfId="0" applyFont="1" applyFill="1" applyBorder="1"/>
    <xf numFmtId="0" fontId="10" fillId="2" borderId="4" xfId="0" applyFont="1" applyFill="1" applyBorder="1"/>
    <xf numFmtId="0" fontId="11" fillId="0" borderId="0" xfId="0" applyFont="1" applyAlignment="1">
      <alignment horizontal="right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/>
    <xf numFmtId="0" fontId="15" fillId="0" borderId="0" xfId="0" applyFont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8" fillId="3" borderId="7" xfId="0" applyFont="1" applyFill="1" applyBorder="1"/>
    <xf numFmtId="0" fontId="8" fillId="3" borderId="8" xfId="0" applyFont="1" applyFill="1" applyBorder="1"/>
    <xf numFmtId="0" fontId="8" fillId="3" borderId="9" xfId="0" applyFont="1" applyFill="1" applyBorder="1"/>
    <xf numFmtId="0" fontId="4" fillId="0" borderId="10" xfId="0" applyFont="1" applyBorder="1"/>
    <xf numFmtId="0" fontId="8" fillId="0" borderId="11" xfId="0" applyFont="1" applyBorder="1"/>
    <xf numFmtId="0" fontId="4" fillId="0" borderId="12" xfId="0" applyFont="1" applyBorder="1"/>
    <xf numFmtId="0" fontId="8" fillId="0" borderId="4" xfId="0" applyFont="1" applyBorder="1"/>
    <xf numFmtId="0" fontId="8" fillId="0" borderId="5" xfId="0" applyFont="1" applyBorder="1"/>
    <xf numFmtId="0" fontId="8" fillId="0" borderId="12" xfId="0" applyFont="1" applyBorder="1"/>
    <xf numFmtId="0" fontId="8" fillId="0" borderId="10" xfId="0" applyFont="1" applyBorder="1"/>
    <xf numFmtId="0" fontId="4" fillId="0" borderId="13" xfId="0" applyFont="1" applyBorder="1"/>
    <xf numFmtId="0" fontId="16" fillId="0" borderId="0" xfId="0" applyFont="1"/>
    <xf numFmtId="0" fontId="0" fillId="4" borderId="0" xfId="0" applyFill="1"/>
    <xf numFmtId="0" fontId="16" fillId="4" borderId="0" xfId="0" applyFont="1" applyFill="1"/>
    <xf numFmtId="0" fontId="0" fillId="4" borderId="0" xfId="0" applyFill="1" applyAlignment="1">
      <alignment horizontal="center"/>
    </xf>
    <xf numFmtId="0" fontId="0" fillId="0" borderId="0" xfId="0" applyAlignment="1">
      <alignment wrapText="1"/>
    </xf>
    <xf numFmtId="0" fontId="2" fillId="4" borderId="0" xfId="0" applyFont="1" applyFill="1" applyAlignment="1">
      <alignment horizontal="center"/>
    </xf>
    <xf numFmtId="0" fontId="3" fillId="4" borderId="0" xfId="0" applyFont="1" applyFill="1"/>
    <xf numFmtId="0" fontId="4" fillId="4" borderId="0" xfId="0" applyFont="1" applyFill="1" applyAlignment="1">
      <alignment horizontal="center"/>
    </xf>
    <xf numFmtId="0" fontId="4" fillId="0" borderId="2" xfId="0" applyFont="1" applyBorder="1"/>
    <xf numFmtId="0" fontId="19" fillId="0" borderId="0" xfId="0" applyFont="1"/>
    <xf numFmtId="0" fontId="4" fillId="0" borderId="1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F4DE7-85D0-4800-A663-85215DBEFAFA}">
  <dimension ref="A1:Q54"/>
  <sheetViews>
    <sheetView tabSelected="1" workbookViewId="0">
      <selection activeCell="R28" sqref="R28"/>
    </sheetView>
  </sheetViews>
  <sheetFormatPr baseColWidth="10" defaultRowHeight="15" x14ac:dyDescent="0.25"/>
  <cols>
    <col min="1" max="1" width="71.28515625" customWidth="1"/>
    <col min="4" max="4" width="11.42578125" style="39"/>
    <col min="5" max="5" width="11.42578125" style="1"/>
    <col min="7" max="7" width="12.28515625" bestFit="1" customWidth="1"/>
  </cols>
  <sheetData>
    <row r="1" spans="1:17" ht="24" x14ac:dyDescent="0.4">
      <c r="A1" s="48" t="s">
        <v>34</v>
      </c>
      <c r="B1" s="1"/>
      <c r="C1" s="2"/>
      <c r="D1" s="1"/>
      <c r="E1" s="3"/>
      <c r="F1" s="4"/>
      <c r="G1" s="5"/>
      <c r="H1" s="6" t="s">
        <v>0</v>
      </c>
      <c r="I1" s="5"/>
      <c r="J1" s="5"/>
      <c r="K1" s="5"/>
      <c r="L1" s="5"/>
      <c r="M1" s="5"/>
      <c r="N1" s="5"/>
      <c r="O1" s="6" t="s">
        <v>1</v>
      </c>
      <c r="Q1" s="5"/>
    </row>
    <row r="2" spans="1:17" ht="16.5" thickBot="1" x14ac:dyDescent="0.3">
      <c r="A2" s="7" t="s">
        <v>2</v>
      </c>
      <c r="B2" s="1"/>
      <c r="C2" s="2"/>
      <c r="D2" s="1"/>
      <c r="E2" s="3"/>
      <c r="F2" s="4"/>
      <c r="G2" s="5"/>
      <c r="H2" s="8" t="s">
        <v>3</v>
      </c>
      <c r="I2" s="8" t="s">
        <v>4</v>
      </c>
      <c r="J2" s="8" t="s">
        <v>5</v>
      </c>
      <c r="K2" s="8" t="s">
        <v>4</v>
      </c>
      <c r="L2" s="8" t="s">
        <v>5</v>
      </c>
      <c r="M2" s="8" t="s">
        <v>4</v>
      </c>
      <c r="N2" s="8" t="s">
        <v>5</v>
      </c>
      <c r="O2" s="8" t="s">
        <v>3</v>
      </c>
      <c r="P2" s="5"/>
    </row>
    <row r="3" spans="1:17" ht="16.5" thickBot="1" x14ac:dyDescent="0.3">
      <c r="A3" s="9" t="s">
        <v>22</v>
      </c>
      <c r="B3" s="10">
        <v>15</v>
      </c>
      <c r="C3" s="11"/>
      <c r="D3" s="12">
        <v>25</v>
      </c>
      <c r="E3" s="13" t="s">
        <v>6</v>
      </c>
      <c r="F3" s="4">
        <f t="shared" ref="F3:F9" si="0">+D3-B3</f>
        <v>10</v>
      </c>
      <c r="G3" s="7" t="s">
        <v>23</v>
      </c>
      <c r="H3" s="17">
        <v>1</v>
      </c>
      <c r="I3" s="15">
        <v>3</v>
      </c>
      <c r="J3" s="16">
        <v>1</v>
      </c>
      <c r="K3" s="15">
        <v>5</v>
      </c>
      <c r="L3" s="18">
        <v>3</v>
      </c>
      <c r="M3" s="19">
        <v>7</v>
      </c>
      <c r="N3" s="18">
        <v>5</v>
      </c>
      <c r="O3" s="17">
        <v>7</v>
      </c>
      <c r="P3" t="s">
        <v>23</v>
      </c>
    </row>
    <row r="4" spans="1:17" ht="16.5" thickBot="1" x14ac:dyDescent="0.3">
      <c r="A4" s="20" t="s">
        <v>24</v>
      </c>
      <c r="B4" s="21" t="s">
        <v>7</v>
      </c>
      <c r="C4" s="22">
        <v>30</v>
      </c>
      <c r="D4" s="21" t="s">
        <v>8</v>
      </c>
      <c r="E4" s="23" t="s">
        <v>27</v>
      </c>
      <c r="F4" s="24">
        <f>33-27</f>
        <v>6</v>
      </c>
      <c r="G4" s="7" t="s">
        <v>28</v>
      </c>
      <c r="H4" s="27">
        <v>3</v>
      </c>
      <c r="I4" s="25">
        <v>3</v>
      </c>
      <c r="J4" s="26">
        <v>3</v>
      </c>
      <c r="K4" s="25">
        <v>3</v>
      </c>
      <c r="L4" s="26">
        <v>3</v>
      </c>
      <c r="M4" s="25">
        <v>3</v>
      </c>
      <c r="N4" s="26">
        <v>3</v>
      </c>
      <c r="O4" s="27">
        <v>3</v>
      </c>
      <c r="P4" t="s">
        <v>28</v>
      </c>
    </row>
    <row r="5" spans="1:17" ht="16.5" thickBot="1" x14ac:dyDescent="0.3">
      <c r="A5" s="9" t="s">
        <v>22</v>
      </c>
      <c r="B5" s="10">
        <v>35</v>
      </c>
      <c r="C5" s="11"/>
      <c r="D5" s="12">
        <v>55</v>
      </c>
      <c r="E5" s="13" t="s">
        <v>9</v>
      </c>
      <c r="F5" s="4">
        <f t="shared" si="0"/>
        <v>20</v>
      </c>
      <c r="G5" s="7" t="s">
        <v>29</v>
      </c>
      <c r="H5" s="30">
        <v>5</v>
      </c>
      <c r="I5" s="28">
        <f>+H5</f>
        <v>5</v>
      </c>
      <c r="J5" s="29">
        <f>+H5</f>
        <v>5</v>
      </c>
      <c r="K5" s="28">
        <f>+H5</f>
        <v>5</v>
      </c>
      <c r="L5" s="29">
        <f>+H5</f>
        <v>5</v>
      </c>
      <c r="M5" s="28">
        <f>+H5</f>
        <v>5</v>
      </c>
      <c r="N5" s="29">
        <f>+H5</f>
        <v>5</v>
      </c>
      <c r="O5" s="30">
        <f>+H5</f>
        <v>5</v>
      </c>
      <c r="P5" t="s">
        <v>29</v>
      </c>
    </row>
    <row r="6" spans="1:17" ht="16.5" thickBot="1" x14ac:dyDescent="0.3">
      <c r="A6" s="20" t="s">
        <v>24</v>
      </c>
      <c r="B6" s="21" t="s">
        <v>10</v>
      </c>
      <c r="C6" s="22">
        <v>60</v>
      </c>
      <c r="D6" s="21" t="s">
        <v>11</v>
      </c>
      <c r="E6" s="23" t="s">
        <v>27</v>
      </c>
      <c r="F6" s="24">
        <f>63-57</f>
        <v>6</v>
      </c>
      <c r="G6" s="5"/>
      <c r="H6" s="49"/>
      <c r="I6" s="25">
        <f>(I3*I4*I5)*1/3</f>
        <v>15</v>
      </c>
      <c r="J6" s="31">
        <f>(J3*J4*J5)*2/3</f>
        <v>10</v>
      </c>
      <c r="K6" s="33">
        <f>(K3*K4*K5)*1/3</f>
        <v>25</v>
      </c>
      <c r="L6" s="31">
        <f>(L3*L4*L5)*2/3</f>
        <v>30</v>
      </c>
      <c r="M6" s="33">
        <f>(M3*M4*M5)*1/3</f>
        <v>35</v>
      </c>
      <c r="N6" s="31">
        <f>(N3*N4*N5)*2/3</f>
        <v>50</v>
      </c>
      <c r="O6" s="32">
        <f>+O3*O4*O5</f>
        <v>105</v>
      </c>
      <c r="P6" s="5"/>
    </row>
    <row r="7" spans="1:17" ht="16.5" thickBot="1" x14ac:dyDescent="0.3">
      <c r="A7" s="9" t="s">
        <v>22</v>
      </c>
      <c r="B7" s="10">
        <v>65</v>
      </c>
      <c r="C7" s="11"/>
      <c r="D7" s="12">
        <v>85</v>
      </c>
      <c r="E7" s="13" t="s">
        <v>12</v>
      </c>
      <c r="F7" s="4">
        <f t="shared" si="0"/>
        <v>20</v>
      </c>
      <c r="G7" s="5"/>
      <c r="H7" s="34">
        <f>+H3*H4*H5</f>
        <v>15</v>
      </c>
      <c r="I7" s="35">
        <f>+I6+J6</f>
        <v>25</v>
      </c>
      <c r="J7" s="5"/>
      <c r="K7" s="14"/>
      <c r="L7" s="5"/>
      <c r="M7" s="5"/>
      <c r="N7" s="5"/>
      <c r="O7" s="5"/>
      <c r="P7" s="5"/>
      <c r="Q7" s="5"/>
    </row>
    <row r="8" spans="1:17" ht="16.5" thickBot="1" x14ac:dyDescent="0.3">
      <c r="A8" s="20" t="s">
        <v>24</v>
      </c>
      <c r="B8" s="21" t="s">
        <v>13</v>
      </c>
      <c r="C8" s="22">
        <v>90</v>
      </c>
      <c r="D8" s="21" t="s">
        <v>14</v>
      </c>
      <c r="E8" s="23" t="s">
        <v>27</v>
      </c>
      <c r="F8" s="24">
        <f>93-87</f>
        <v>6</v>
      </c>
      <c r="G8" s="5"/>
      <c r="H8" s="36"/>
      <c r="I8" s="37" t="s">
        <v>6</v>
      </c>
      <c r="J8" s="34">
        <f>+I6+J6+(2*H5)</f>
        <v>35</v>
      </c>
      <c r="K8" s="35">
        <f>+K6+L6</f>
        <v>55</v>
      </c>
      <c r="L8" s="5"/>
      <c r="O8" s="5"/>
      <c r="P8" s="5"/>
      <c r="Q8" s="5"/>
    </row>
    <row r="9" spans="1:17" ht="16.5" thickBot="1" x14ac:dyDescent="0.3">
      <c r="A9" s="9" t="s">
        <v>22</v>
      </c>
      <c r="B9" s="10">
        <v>95</v>
      </c>
      <c r="C9" s="11"/>
      <c r="D9" s="12">
        <v>105</v>
      </c>
      <c r="E9" s="13" t="s">
        <v>15</v>
      </c>
      <c r="F9" s="4">
        <f t="shared" si="0"/>
        <v>10</v>
      </c>
      <c r="G9" s="14"/>
      <c r="H9" s="14"/>
      <c r="I9" s="38"/>
      <c r="J9" s="33"/>
      <c r="K9" s="37" t="s">
        <v>9</v>
      </c>
      <c r="L9" s="34">
        <f>+K8+(2*H5)</f>
        <v>65</v>
      </c>
      <c r="M9" s="35">
        <f>+M6+N6</f>
        <v>85</v>
      </c>
      <c r="O9" s="5"/>
      <c r="P9" s="5"/>
      <c r="Q9" s="5"/>
    </row>
    <row r="10" spans="1:17" ht="16.5" thickBot="1" x14ac:dyDescent="0.3">
      <c r="B10" s="21"/>
      <c r="C10" s="22"/>
      <c r="D10" s="21"/>
      <c r="E10" s="23"/>
      <c r="F10" s="4"/>
      <c r="G10" s="14"/>
      <c r="H10" s="14"/>
      <c r="I10" s="14"/>
      <c r="J10" s="5"/>
      <c r="K10" s="14"/>
      <c r="L10" s="33"/>
      <c r="M10" s="37" t="s">
        <v>12</v>
      </c>
      <c r="N10" s="34">
        <f>+M9+(2*H5)</f>
        <v>95</v>
      </c>
      <c r="O10" s="35">
        <f>+O6</f>
        <v>105</v>
      </c>
      <c r="P10" s="5"/>
      <c r="Q10" s="5"/>
    </row>
    <row r="11" spans="1:17" ht="16.5" thickBot="1" x14ac:dyDescent="0.3">
      <c r="B11" s="1"/>
      <c r="C11" s="2"/>
      <c r="D11" s="1"/>
      <c r="E11" s="39"/>
      <c r="G11" s="5"/>
      <c r="H11" s="5"/>
      <c r="M11" s="5"/>
      <c r="N11" s="36"/>
      <c r="O11" s="37" t="s">
        <v>15</v>
      </c>
      <c r="Q11" s="5"/>
    </row>
    <row r="12" spans="1:17" ht="15.75" x14ac:dyDescent="0.25">
      <c r="B12" s="1"/>
      <c r="C12" s="2"/>
      <c r="D12" s="1"/>
      <c r="E12" s="39"/>
      <c r="G12" s="5"/>
      <c r="H12" s="5"/>
      <c r="M12" s="5"/>
      <c r="N12" s="5"/>
      <c r="Q12" s="5"/>
    </row>
    <row r="13" spans="1:17" x14ac:dyDescent="0.25">
      <c r="A13" s="40"/>
      <c r="B13" s="40"/>
      <c r="C13" s="40"/>
      <c r="D13" s="40"/>
      <c r="E13" s="41"/>
      <c r="F13" s="42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</row>
    <row r="14" spans="1:17" ht="24" x14ac:dyDescent="0.4">
      <c r="A14" s="48" t="s">
        <v>35</v>
      </c>
    </row>
    <row r="15" spans="1:17" x14ac:dyDescent="0.25">
      <c r="A15" s="43"/>
    </row>
    <row r="16" spans="1:17" x14ac:dyDescent="0.25">
      <c r="D16"/>
      <c r="E16" s="39"/>
    </row>
    <row r="17" spans="1:17" ht="15.75" x14ac:dyDescent="0.25">
      <c r="D17" s="7"/>
      <c r="E17" s="39"/>
      <c r="G17" s="5"/>
      <c r="H17" s="6" t="s">
        <v>0</v>
      </c>
      <c r="I17" s="5"/>
      <c r="J17" s="5"/>
      <c r="K17" s="5"/>
      <c r="L17" s="5"/>
      <c r="M17" s="5"/>
      <c r="N17" s="5"/>
      <c r="O17" s="6" t="s">
        <v>1</v>
      </c>
      <c r="Q17" s="5"/>
    </row>
    <row r="18" spans="1:17" ht="16.5" thickBot="1" x14ac:dyDescent="0.3">
      <c r="A18" s="7" t="s">
        <v>2</v>
      </c>
      <c r="B18" s="1"/>
      <c r="C18" s="2"/>
      <c r="D18" s="1"/>
      <c r="E18" s="39"/>
      <c r="G18" s="5"/>
      <c r="H18" s="8" t="s">
        <v>3</v>
      </c>
      <c r="I18" s="8" t="s">
        <v>4</v>
      </c>
      <c r="J18" s="8" t="s">
        <v>5</v>
      </c>
      <c r="K18" s="8" t="s">
        <v>4</v>
      </c>
      <c r="L18" s="8" t="s">
        <v>5</v>
      </c>
      <c r="M18" s="8" t="s">
        <v>4</v>
      </c>
      <c r="N18" s="8" t="s">
        <v>5</v>
      </c>
      <c r="O18" s="8" t="s">
        <v>3</v>
      </c>
      <c r="P18" s="5"/>
    </row>
    <row r="19" spans="1:17" ht="16.5" thickBot="1" x14ac:dyDescent="0.3">
      <c r="A19" s="9" t="s">
        <v>22</v>
      </c>
      <c r="B19" s="10">
        <v>21</v>
      </c>
      <c r="C19" s="11"/>
      <c r="D19" s="12">
        <v>35</v>
      </c>
      <c r="E19" s="13" t="s">
        <v>6</v>
      </c>
      <c r="F19" s="4">
        <f t="shared" ref="F19:F25" si="1">+D19-B19</f>
        <v>14</v>
      </c>
      <c r="G19" s="7" t="s">
        <v>23</v>
      </c>
      <c r="H19" s="17">
        <v>1</v>
      </c>
      <c r="I19" s="15">
        <v>3</v>
      </c>
      <c r="J19" s="16">
        <v>1</v>
      </c>
      <c r="K19" s="15">
        <v>5</v>
      </c>
      <c r="L19" s="18">
        <v>3</v>
      </c>
      <c r="M19" s="19">
        <v>7</v>
      </c>
      <c r="N19" s="18">
        <v>5</v>
      </c>
      <c r="O19" s="17">
        <v>7</v>
      </c>
      <c r="P19" t="s">
        <v>23</v>
      </c>
    </row>
    <row r="20" spans="1:17" ht="16.5" thickBot="1" x14ac:dyDescent="0.3">
      <c r="A20" s="20" t="s">
        <v>24</v>
      </c>
      <c r="B20" s="21" t="s">
        <v>16</v>
      </c>
      <c r="C20" s="22">
        <v>42</v>
      </c>
      <c r="D20" s="21" t="s">
        <v>17</v>
      </c>
      <c r="E20" s="23" t="s">
        <v>27</v>
      </c>
      <c r="F20" s="24">
        <f>47-37</f>
        <v>10</v>
      </c>
      <c r="G20" s="7" t="s">
        <v>28</v>
      </c>
      <c r="H20" s="27">
        <v>3</v>
      </c>
      <c r="I20" s="25">
        <v>3</v>
      </c>
      <c r="J20" s="26">
        <v>3</v>
      </c>
      <c r="K20" s="25">
        <v>3</v>
      </c>
      <c r="L20" s="26">
        <v>3</v>
      </c>
      <c r="M20" s="25">
        <v>3</v>
      </c>
      <c r="N20" s="26">
        <v>3</v>
      </c>
      <c r="O20" s="27">
        <v>3</v>
      </c>
      <c r="P20" t="s">
        <v>28</v>
      </c>
    </row>
    <row r="21" spans="1:17" ht="16.5" thickBot="1" x14ac:dyDescent="0.3">
      <c r="A21" s="9" t="s">
        <v>22</v>
      </c>
      <c r="B21" s="10">
        <v>49</v>
      </c>
      <c r="C21" s="11"/>
      <c r="D21" s="12">
        <v>77</v>
      </c>
      <c r="E21" s="13" t="s">
        <v>9</v>
      </c>
      <c r="F21" s="4">
        <f t="shared" si="1"/>
        <v>28</v>
      </c>
      <c r="G21" s="7" t="s">
        <v>29</v>
      </c>
      <c r="H21" s="30">
        <v>7</v>
      </c>
      <c r="I21" s="28">
        <v>7</v>
      </c>
      <c r="J21" s="29">
        <f>+H21</f>
        <v>7</v>
      </c>
      <c r="K21" s="28">
        <f>+H21</f>
        <v>7</v>
      </c>
      <c r="L21" s="29">
        <f>+H21</f>
        <v>7</v>
      </c>
      <c r="M21" s="28">
        <f>+H21</f>
        <v>7</v>
      </c>
      <c r="N21" s="29">
        <f>+H21</f>
        <v>7</v>
      </c>
      <c r="O21" s="30">
        <v>7</v>
      </c>
      <c r="P21" t="s">
        <v>29</v>
      </c>
    </row>
    <row r="22" spans="1:17" ht="16.5" thickBot="1" x14ac:dyDescent="0.3">
      <c r="A22" s="20" t="s">
        <v>24</v>
      </c>
      <c r="B22" s="21" t="s">
        <v>18</v>
      </c>
      <c r="C22" s="22">
        <v>84</v>
      </c>
      <c r="D22" s="21" t="s">
        <v>19</v>
      </c>
      <c r="E22" s="23" t="s">
        <v>27</v>
      </c>
      <c r="F22" s="24">
        <f>89-79</f>
        <v>10</v>
      </c>
      <c r="G22" s="5"/>
      <c r="H22" s="49"/>
      <c r="I22" s="25">
        <f>(I19*I20*I21)*1/3</f>
        <v>21</v>
      </c>
      <c r="J22" s="31">
        <f>(J19*J20*J21)*2/3</f>
        <v>14</v>
      </c>
      <c r="K22" s="33">
        <f>(K19*K20*K21)*1/3</f>
        <v>35</v>
      </c>
      <c r="L22" s="31">
        <f>(L19*L20*L21)*2/3</f>
        <v>42</v>
      </c>
      <c r="M22" s="33">
        <f>(M19*M20*M21)*1/3</f>
        <v>49</v>
      </c>
      <c r="N22" s="31">
        <f>(N19*N20*N21)*2/3</f>
        <v>70</v>
      </c>
      <c r="O22" s="32">
        <f>+O19*O20*O21</f>
        <v>147</v>
      </c>
      <c r="P22" s="5"/>
    </row>
    <row r="23" spans="1:17" ht="16.5" thickBot="1" x14ac:dyDescent="0.3">
      <c r="A23" s="9" t="s">
        <v>22</v>
      </c>
      <c r="B23" s="10">
        <v>91</v>
      </c>
      <c r="C23" s="11"/>
      <c r="D23" s="12">
        <v>119</v>
      </c>
      <c r="E23" s="13" t="s">
        <v>12</v>
      </c>
      <c r="F23" s="4">
        <f t="shared" si="1"/>
        <v>28</v>
      </c>
      <c r="G23" s="5"/>
      <c r="H23" s="34">
        <f>+H19*H20*H21</f>
        <v>21</v>
      </c>
      <c r="I23" s="35">
        <f>+I22+J22</f>
        <v>35</v>
      </c>
      <c r="J23" s="5"/>
      <c r="K23" s="5"/>
      <c r="L23" s="5"/>
      <c r="M23" s="5"/>
      <c r="N23" s="5"/>
      <c r="O23" s="5"/>
      <c r="P23" s="5"/>
    </row>
    <row r="24" spans="1:17" ht="16.5" thickBot="1" x14ac:dyDescent="0.3">
      <c r="A24" s="20" t="s">
        <v>24</v>
      </c>
      <c r="B24" s="21" t="s">
        <v>20</v>
      </c>
      <c r="C24" s="22">
        <v>126</v>
      </c>
      <c r="D24" s="21" t="s">
        <v>21</v>
      </c>
      <c r="E24" s="23" t="s">
        <v>27</v>
      </c>
      <c r="F24" s="24">
        <f>131-121</f>
        <v>10</v>
      </c>
      <c r="G24" s="5"/>
      <c r="H24" s="36"/>
      <c r="I24" s="37" t="s">
        <v>6</v>
      </c>
      <c r="J24" s="34">
        <f>+I22+J22+(2*H21)</f>
        <v>49</v>
      </c>
      <c r="K24" s="35">
        <f>+K22+L22</f>
        <v>77</v>
      </c>
      <c r="N24" s="5"/>
      <c r="O24" s="5"/>
      <c r="P24" s="5"/>
    </row>
    <row r="25" spans="1:17" ht="16.5" thickBot="1" x14ac:dyDescent="0.3">
      <c r="A25" s="9" t="s">
        <v>22</v>
      </c>
      <c r="B25" s="10">
        <v>133</v>
      </c>
      <c r="C25" s="11"/>
      <c r="D25" s="12">
        <v>147</v>
      </c>
      <c r="E25" s="13" t="s">
        <v>15</v>
      </c>
      <c r="F25" s="4">
        <f t="shared" si="1"/>
        <v>14</v>
      </c>
      <c r="G25" s="14"/>
      <c r="H25" s="14"/>
      <c r="I25" s="38"/>
      <c r="J25" s="33"/>
      <c r="K25" s="37" t="s">
        <v>9</v>
      </c>
      <c r="L25" s="34">
        <f>+K24+(2*H21)</f>
        <v>91</v>
      </c>
      <c r="M25" s="35">
        <f>+M22+N22</f>
        <v>119</v>
      </c>
      <c r="N25" s="5"/>
      <c r="O25" s="5"/>
      <c r="P25" s="5"/>
    </row>
    <row r="26" spans="1:17" ht="16.5" thickBot="1" x14ac:dyDescent="0.3">
      <c r="B26" s="21"/>
      <c r="C26" s="22"/>
      <c r="D26" s="21"/>
      <c r="E26" s="23"/>
      <c r="F26" s="4"/>
      <c r="G26" s="14"/>
      <c r="H26" s="14"/>
      <c r="L26" s="33"/>
      <c r="M26" s="37" t="s">
        <v>12</v>
      </c>
      <c r="N26" s="34">
        <f>+M25+(2*H21)</f>
        <v>133</v>
      </c>
      <c r="O26" s="35">
        <f>+O22</f>
        <v>147</v>
      </c>
      <c r="P26" s="5"/>
      <c r="Q26" s="5"/>
    </row>
    <row r="27" spans="1:17" ht="16.5" thickBot="1" x14ac:dyDescent="0.3">
      <c r="B27" s="1"/>
      <c r="C27" s="2"/>
      <c r="D27" s="1"/>
      <c r="E27" s="3"/>
      <c r="F27" s="4"/>
      <c r="G27" s="5"/>
      <c r="H27" s="5"/>
      <c r="N27" s="36"/>
      <c r="O27" s="37" t="s">
        <v>15</v>
      </c>
      <c r="Q27" s="5"/>
    </row>
    <row r="28" spans="1:17" ht="15.75" x14ac:dyDescent="0.25">
      <c r="B28" s="1"/>
      <c r="C28" s="2"/>
      <c r="D28" s="1"/>
      <c r="E28" s="3"/>
      <c r="F28" s="4"/>
      <c r="G28" s="5"/>
      <c r="H28" s="5"/>
      <c r="M28" s="5"/>
      <c r="N28" s="5"/>
      <c r="Q28" s="5"/>
    </row>
    <row r="29" spans="1:17" ht="15.75" x14ac:dyDescent="0.25">
      <c r="B29" s="1"/>
      <c r="C29" s="2"/>
      <c r="D29" s="1"/>
      <c r="E29" s="3"/>
      <c r="F29" s="4"/>
    </row>
    <row r="30" spans="1:17" ht="15.75" x14ac:dyDescent="0.25">
      <c r="B30" s="1"/>
      <c r="C30" s="2"/>
      <c r="D30" s="1"/>
      <c r="E30" s="3"/>
      <c r="F30" s="4"/>
    </row>
    <row r="31" spans="1:17" ht="15.75" x14ac:dyDescent="0.25">
      <c r="A31" s="40"/>
      <c r="B31" s="42"/>
      <c r="C31" s="44"/>
      <c r="D31" s="42"/>
      <c r="E31" s="45"/>
      <c r="F31" s="46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</row>
    <row r="32" spans="1:17" ht="24" x14ac:dyDescent="0.4">
      <c r="A32" s="48" t="s">
        <v>36</v>
      </c>
      <c r="B32" s="1"/>
      <c r="C32" s="2"/>
      <c r="D32" s="1"/>
      <c r="E32" s="3"/>
      <c r="F32" s="4"/>
      <c r="G32" s="5"/>
      <c r="H32" s="6" t="s">
        <v>0</v>
      </c>
      <c r="I32" s="5"/>
      <c r="J32" s="5"/>
      <c r="K32" s="5"/>
      <c r="L32" s="5"/>
      <c r="M32" s="5"/>
      <c r="N32" s="5"/>
      <c r="O32" s="6" t="s">
        <v>1</v>
      </c>
      <c r="P32" s="5"/>
    </row>
    <row r="33" spans="1:17" ht="16.5" thickBot="1" x14ac:dyDescent="0.3">
      <c r="A33" s="7" t="s">
        <v>2</v>
      </c>
      <c r="B33" s="1"/>
      <c r="C33" s="2"/>
      <c r="D33" s="1"/>
      <c r="E33" s="3"/>
      <c r="F33" s="4"/>
      <c r="G33" s="5"/>
      <c r="H33" s="8" t="s">
        <v>3</v>
      </c>
      <c r="I33" s="8" t="s">
        <v>4</v>
      </c>
      <c r="J33" s="8" t="s">
        <v>5</v>
      </c>
      <c r="K33" s="8" t="s">
        <v>4</v>
      </c>
      <c r="L33" s="8" t="s">
        <v>5</v>
      </c>
      <c r="M33" s="8" t="s">
        <v>4</v>
      </c>
      <c r="N33" s="8" t="s">
        <v>5</v>
      </c>
      <c r="O33" s="8" t="s">
        <v>3</v>
      </c>
      <c r="P33" s="5"/>
    </row>
    <row r="34" spans="1:17" ht="16.5" thickBot="1" x14ac:dyDescent="0.3">
      <c r="A34" s="9" t="s">
        <v>22</v>
      </c>
      <c r="B34" s="10">
        <f>+H39</f>
        <v>27</v>
      </c>
      <c r="C34" s="11"/>
      <c r="D34" s="12">
        <f>+I39</f>
        <v>45</v>
      </c>
      <c r="E34" s="13" t="s">
        <v>6</v>
      </c>
      <c r="F34" s="4">
        <f t="shared" ref="F34" si="2">+D34-B34</f>
        <v>18</v>
      </c>
      <c r="G34" s="7" t="s">
        <v>23</v>
      </c>
      <c r="H34" s="17">
        <v>1</v>
      </c>
      <c r="I34" s="15">
        <v>3</v>
      </c>
      <c r="J34" s="16">
        <v>1</v>
      </c>
      <c r="K34" s="15">
        <v>5</v>
      </c>
      <c r="L34" s="18">
        <v>3</v>
      </c>
      <c r="M34" s="19">
        <v>7</v>
      </c>
      <c r="N34" s="18">
        <v>5</v>
      </c>
      <c r="O34" s="17">
        <v>7</v>
      </c>
      <c r="P34" t="s">
        <v>23</v>
      </c>
    </row>
    <row r="35" spans="1:17" ht="16.5" thickBot="1" x14ac:dyDescent="0.3">
      <c r="A35" s="20" t="s">
        <v>24</v>
      </c>
      <c r="B35" s="21" t="s">
        <v>25</v>
      </c>
      <c r="C35" s="22">
        <v>54</v>
      </c>
      <c r="D35" s="21" t="s">
        <v>26</v>
      </c>
      <c r="E35" s="23" t="s">
        <v>27</v>
      </c>
      <c r="F35" s="24">
        <f>61-47</f>
        <v>14</v>
      </c>
      <c r="G35" s="7" t="s">
        <v>28</v>
      </c>
      <c r="H35" s="27">
        <v>3</v>
      </c>
      <c r="I35" s="25">
        <v>3</v>
      </c>
      <c r="J35" s="26">
        <v>3</v>
      </c>
      <c r="K35" s="25">
        <v>3</v>
      </c>
      <c r="L35" s="26">
        <v>3</v>
      </c>
      <c r="M35" s="25">
        <v>3</v>
      </c>
      <c r="N35" s="26">
        <v>3</v>
      </c>
      <c r="O35" s="27">
        <v>3</v>
      </c>
      <c r="P35" t="s">
        <v>28</v>
      </c>
    </row>
    <row r="36" spans="1:17" ht="16.5" thickBot="1" x14ac:dyDescent="0.3">
      <c r="A36" s="9" t="s">
        <v>22</v>
      </c>
      <c r="B36" s="10">
        <f>+J40</f>
        <v>63</v>
      </c>
      <c r="C36" s="11"/>
      <c r="D36" s="12">
        <f>+K40</f>
        <v>99</v>
      </c>
      <c r="E36" s="13" t="s">
        <v>9</v>
      </c>
      <c r="F36" s="4">
        <f>+D36-B36</f>
        <v>36</v>
      </c>
      <c r="G36" s="7" t="s">
        <v>29</v>
      </c>
      <c r="H36" s="30">
        <v>9</v>
      </c>
      <c r="I36" s="28">
        <f>+$H$36</f>
        <v>9</v>
      </c>
      <c r="J36" s="29">
        <f>+H36</f>
        <v>9</v>
      </c>
      <c r="K36" s="28">
        <f>+H36</f>
        <v>9</v>
      </c>
      <c r="L36" s="29">
        <f>+H36</f>
        <v>9</v>
      </c>
      <c r="M36" s="28">
        <f>+H36</f>
        <v>9</v>
      </c>
      <c r="N36" s="29">
        <f>+H36</f>
        <v>9</v>
      </c>
      <c r="O36" s="30">
        <f>+H36</f>
        <v>9</v>
      </c>
      <c r="P36" t="s">
        <v>29</v>
      </c>
    </row>
    <row r="37" spans="1:17" ht="16.5" thickBot="1" x14ac:dyDescent="0.3">
      <c r="A37" s="20" t="s">
        <v>24</v>
      </c>
      <c r="B37" s="21" t="s">
        <v>30</v>
      </c>
      <c r="C37" s="22">
        <v>108</v>
      </c>
      <c r="D37" s="21" t="s">
        <v>31</v>
      </c>
      <c r="E37" s="23" t="s">
        <v>27</v>
      </c>
      <c r="F37" s="24">
        <f>115-101</f>
        <v>14</v>
      </c>
      <c r="G37" s="5"/>
      <c r="H37" s="49"/>
      <c r="I37" s="33">
        <f>(I34*I35*I36)*1/3</f>
        <v>27</v>
      </c>
      <c r="J37" s="31">
        <f>(J34*J35*J36)*2/3</f>
        <v>18</v>
      </c>
      <c r="K37" s="33">
        <f>(K34*K35*K36)*1/3</f>
        <v>45</v>
      </c>
      <c r="L37" s="31">
        <f>(L34*L35*L36)*2/3</f>
        <v>54</v>
      </c>
      <c r="M37" s="33">
        <f>(M34*M35*M36)*1/3</f>
        <v>63</v>
      </c>
      <c r="N37" s="31">
        <f>(N34*N35*N36)*2/3</f>
        <v>90</v>
      </c>
      <c r="O37" s="32">
        <f>+O34*O35*O36</f>
        <v>189</v>
      </c>
      <c r="P37" s="5"/>
    </row>
    <row r="38" spans="1:17" ht="16.5" thickBot="1" x14ac:dyDescent="0.3">
      <c r="A38" s="9" t="s">
        <v>22</v>
      </c>
      <c r="B38" s="10">
        <f>+L41</f>
        <v>117</v>
      </c>
      <c r="C38" s="11"/>
      <c r="D38" s="12">
        <f>+M41</f>
        <v>153</v>
      </c>
      <c r="E38" s="13" t="s">
        <v>12</v>
      </c>
      <c r="F38" s="4">
        <f>+D38-B38</f>
        <v>36</v>
      </c>
      <c r="G38" s="5"/>
      <c r="I38" s="47"/>
      <c r="J38" s="38"/>
      <c r="K38" s="5"/>
      <c r="L38" s="5"/>
      <c r="M38" s="5"/>
      <c r="N38" s="5"/>
      <c r="O38" s="14"/>
      <c r="P38" s="5"/>
      <c r="Q38" s="5"/>
    </row>
    <row r="39" spans="1:17" ht="16.5" thickBot="1" x14ac:dyDescent="0.3">
      <c r="A39" s="20" t="s">
        <v>24</v>
      </c>
      <c r="B39" s="21" t="s">
        <v>32</v>
      </c>
      <c r="C39" s="22">
        <v>162</v>
      </c>
      <c r="D39" s="21" t="s">
        <v>33</v>
      </c>
      <c r="E39" s="23" t="s">
        <v>27</v>
      </c>
      <c r="F39" s="24">
        <f>169-155</f>
        <v>14</v>
      </c>
      <c r="G39" s="5"/>
      <c r="H39" s="34">
        <f>+H34*H35*H36</f>
        <v>27</v>
      </c>
      <c r="I39" s="35">
        <f>+I37+J37</f>
        <v>45</v>
      </c>
      <c r="J39" s="36"/>
      <c r="K39" s="5"/>
      <c r="L39" s="5"/>
      <c r="M39" s="5"/>
      <c r="N39" s="5"/>
      <c r="O39" s="5"/>
      <c r="Q39" s="5"/>
    </row>
    <row r="40" spans="1:17" ht="16.5" thickBot="1" x14ac:dyDescent="0.3">
      <c r="A40" s="9" t="s">
        <v>22</v>
      </c>
      <c r="B40" s="10">
        <f>+N43</f>
        <v>171</v>
      </c>
      <c r="C40" s="11"/>
      <c r="D40" s="12">
        <f>+O43</f>
        <v>189</v>
      </c>
      <c r="E40" s="13" t="s">
        <v>15</v>
      </c>
      <c r="F40" s="4">
        <f>+D40-B40</f>
        <v>18</v>
      </c>
      <c r="G40" s="14"/>
      <c r="H40" s="36"/>
      <c r="I40" s="37" t="s">
        <v>6</v>
      </c>
      <c r="J40" s="34">
        <f>+I37+J37+(2*H36)</f>
        <v>63</v>
      </c>
      <c r="K40" s="35">
        <f>+K37+L37</f>
        <v>99</v>
      </c>
      <c r="N40" s="5"/>
      <c r="O40" s="5"/>
      <c r="Q40" s="5"/>
    </row>
    <row r="41" spans="1:17" ht="16.5" thickBot="1" x14ac:dyDescent="0.3">
      <c r="B41" s="21"/>
      <c r="C41" s="22"/>
      <c r="D41" s="21"/>
      <c r="E41" s="23"/>
      <c r="F41" s="4"/>
      <c r="G41" s="14"/>
      <c r="H41" s="38"/>
      <c r="I41" s="5"/>
      <c r="J41" s="33"/>
      <c r="K41" s="37" t="s">
        <v>9</v>
      </c>
      <c r="L41" s="34">
        <f>+K40+(2*H36)</f>
        <v>117</v>
      </c>
      <c r="M41" s="35">
        <f>+M37+N37</f>
        <v>153</v>
      </c>
      <c r="N41" s="5"/>
      <c r="O41" s="5"/>
      <c r="Q41" s="5"/>
    </row>
    <row r="42" spans="1:17" ht="16.5" thickBot="1" x14ac:dyDescent="0.3">
      <c r="B42" s="1"/>
      <c r="C42" s="2"/>
      <c r="D42" s="1"/>
      <c r="E42" s="39"/>
      <c r="G42" s="5"/>
      <c r="H42" s="5"/>
      <c r="I42" s="5"/>
      <c r="J42" s="14"/>
      <c r="K42" s="5"/>
      <c r="L42" s="33"/>
      <c r="M42" s="37" t="s">
        <v>12</v>
      </c>
      <c r="N42" s="5"/>
      <c r="O42" s="5"/>
      <c r="Q42" s="5"/>
    </row>
    <row r="43" spans="1:17" ht="15.75" x14ac:dyDescent="0.25">
      <c r="B43" s="1"/>
      <c r="C43" s="2"/>
      <c r="D43" s="1"/>
      <c r="E43" s="39"/>
      <c r="G43" s="5"/>
      <c r="H43" s="5"/>
      <c r="L43" s="5"/>
      <c r="M43" s="5"/>
      <c r="N43" s="34">
        <f>+M41+(2*H36)</f>
        <v>171</v>
      </c>
      <c r="O43" s="35">
        <f>+O37</f>
        <v>189</v>
      </c>
      <c r="Q43" s="5"/>
    </row>
    <row r="44" spans="1:17" ht="16.5" thickBot="1" x14ac:dyDescent="0.3">
      <c r="D44"/>
      <c r="E44" s="39"/>
      <c r="L44" s="5"/>
      <c r="M44" s="5"/>
      <c r="N44" s="36"/>
      <c r="O44" s="37" t="s">
        <v>15</v>
      </c>
    </row>
    <row r="45" spans="1:17" x14ac:dyDescent="0.25">
      <c r="D45"/>
      <c r="E45" s="39"/>
    </row>
    <row r="46" spans="1:17" x14ac:dyDescent="0.25">
      <c r="A46" s="43"/>
    </row>
    <row r="47" spans="1:17" x14ac:dyDescent="0.25">
      <c r="A47" s="43"/>
    </row>
    <row r="49" spans="1:2" x14ac:dyDescent="0.25">
      <c r="A49" s="43"/>
    </row>
    <row r="51" spans="1:2" x14ac:dyDescent="0.25">
      <c r="A51" s="43"/>
    </row>
    <row r="54" spans="1:2" x14ac:dyDescent="0.25">
      <c r="B54" s="43"/>
    </row>
  </sheetData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5_7_9 JUDGES 4_CLASSES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Ferran Rovira Pérez</dc:creator>
  <cp:lastModifiedBy>Ferran Rovira Pérez</cp:lastModifiedBy>
  <dcterms:created xsi:type="dcterms:W3CDTF">2026-04-04T04:04:15Z</dcterms:created>
  <dcterms:modified xsi:type="dcterms:W3CDTF">2026-04-04T14:20:21Z</dcterms:modified>
</cp:coreProperties>
</file>